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0" yWindow="0" windowWidth="25600" windowHeight="14500" tabRatio="500"/>
  </bookViews>
  <sheets>
    <sheet name="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E22" i="1"/>
  <c r="B10" i="1"/>
  <c r="B19" i="1"/>
  <c r="E23" i="1"/>
  <c r="E25" i="1"/>
  <c r="E16" i="1"/>
  <c r="E17" i="1"/>
  <c r="E18" i="1"/>
  <c r="E19" i="1"/>
  <c r="E20" i="1"/>
  <c r="D19" i="1"/>
  <c r="D18" i="1"/>
  <c r="D17" i="1"/>
  <c r="D16" i="1"/>
</calcChain>
</file>

<file path=xl/sharedStrings.xml><?xml version="1.0" encoding="utf-8"?>
<sst xmlns="http://schemas.openxmlformats.org/spreadsheetml/2006/main" count="50" uniqueCount="37">
  <si>
    <t>Passagens</t>
  </si>
  <si>
    <t>Valor</t>
  </si>
  <si>
    <t>Passeios - Ilhas e Mergulhos</t>
  </si>
  <si>
    <t>Câmbio</t>
  </si>
  <si>
    <t>Brasília-BH/Caracas (TAM)</t>
  </si>
  <si>
    <t>Passeios</t>
  </si>
  <si>
    <t>Dólar ($)</t>
  </si>
  <si>
    <t>Caracas/Brasília (GOL)</t>
  </si>
  <si>
    <t>Snorkel/Pé de Pato</t>
  </si>
  <si>
    <t>Bolivar (BsF)</t>
  </si>
  <si>
    <t/>
  </si>
  <si>
    <t>Caracas/Los Roques/Caracas</t>
  </si>
  <si>
    <t>Dos Mosquises (Tortugas)</t>
  </si>
  <si>
    <t>Excesso de Bagagem</t>
  </si>
  <si>
    <t>Horário dos Vôos</t>
  </si>
  <si>
    <t>Hospedagem e Alimentação</t>
  </si>
  <si>
    <t>Brasília</t>
  </si>
  <si>
    <t>Los Roques</t>
  </si>
  <si>
    <t>Los Roques (8 noites)</t>
  </si>
  <si>
    <t>São Paulo</t>
  </si>
  <si>
    <t>Caracas</t>
  </si>
  <si>
    <t>Lanche Aeroporto IDA</t>
  </si>
  <si>
    <t>Subway</t>
  </si>
  <si>
    <t>Belo Horizonte</t>
  </si>
  <si>
    <t>Chocolate</t>
  </si>
  <si>
    <t>Taxas</t>
  </si>
  <si>
    <t>Consolidado</t>
  </si>
  <si>
    <t>Aeroportuária Nacional</t>
  </si>
  <si>
    <t>Aeroportuária Internacionoal</t>
  </si>
  <si>
    <t>Preservação do Parque</t>
  </si>
  <si>
    <t>Emissão de Passaporte</t>
  </si>
  <si>
    <t>Financeiras (envio USD e IOF)</t>
  </si>
  <si>
    <t>Valor Total</t>
  </si>
  <si>
    <t>IDA</t>
  </si>
  <si>
    <t>VOLTA</t>
  </si>
  <si>
    <t>Pago na Venezuela</t>
  </si>
  <si>
    <t>Pago no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</si>
</sst>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-416]#,##0.00"/>
    <numFmt numFmtId="165" formatCode="m/d/yyyy\ h:mm:ss;@"/>
    <numFmt numFmtId="166" formatCode="&quot;$&quot;\ #,##0.00"/>
    <numFmt numFmtId="167" formatCode="dd/mm/yyyy\ hh:mm:ss;@"/>
  </numFmts>
  <fonts count="1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66FF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NumberFormat="1" applyFill="1" applyAlignment="1">
      <alignment wrapText="1"/>
    </xf>
    <xf numFmtId="0" fontId="0" fillId="0" borderId="2" xfId="0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164" fontId="5" fillId="0" borderId="0" xfId="0" applyNumberFormat="1" applyFont="1" applyAlignment="1">
      <alignment wrapText="1"/>
    </xf>
    <xf numFmtId="0" fontId="6" fillId="7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8" borderId="10" xfId="0" applyNumberFormat="1" applyFill="1" applyBorder="1" applyAlignment="1">
      <alignment wrapText="1"/>
    </xf>
    <xf numFmtId="0" fontId="7" fillId="0" borderId="11" xfId="0" applyFont="1" applyBorder="1" applyAlignment="1">
      <alignment wrapText="1"/>
    </xf>
    <xf numFmtId="165" fontId="8" fillId="0" borderId="12" xfId="0" applyNumberFormat="1" applyFont="1" applyBorder="1" applyAlignment="1">
      <alignment wrapText="1"/>
    </xf>
    <xf numFmtId="0" fontId="0" fillId="9" borderId="0" xfId="0" applyFill="1" applyAlignment="1">
      <alignment wrapText="1"/>
    </xf>
    <xf numFmtId="0" fontId="9" fillId="0" borderId="13" xfId="0" applyFont="1" applyBorder="1" applyAlignment="1">
      <alignment horizontal="right" wrapText="1"/>
    </xf>
    <xf numFmtId="166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67" fontId="10" fillId="0" borderId="19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1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NumberFormat="1" applyBorder="1" applyAlignment="1">
      <alignment wrapText="1"/>
    </xf>
    <xf numFmtId="0" fontId="0" fillId="0" borderId="24" xfId="0" applyBorder="1" applyAlignment="1">
      <alignment wrapText="1"/>
    </xf>
    <xf numFmtId="165" fontId="12" fillId="0" borderId="26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164" fontId="0" fillId="12" borderId="28" xfId="0" applyNumberFormat="1" applyFill="1" applyBorder="1" applyAlignment="1">
      <alignment wrapText="1"/>
    </xf>
    <xf numFmtId="166" fontId="0" fillId="13" borderId="29" xfId="0" applyNumberFormat="1" applyFill="1" applyBorder="1" applyAlignment="1">
      <alignment wrapText="1"/>
    </xf>
    <xf numFmtId="0" fontId="13" fillId="14" borderId="30" xfId="0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1" fillId="11" borderId="25" xfId="0" applyFont="1" applyFill="1" applyBorder="1" applyAlignment="1">
      <alignment horizontal="center" wrapText="1"/>
    </xf>
    <xf numFmtId="0" fontId="0" fillId="10" borderId="14" xfId="0" applyFill="1" applyBorder="1" applyAlignment="1">
      <alignment wrapText="1"/>
    </xf>
    <xf numFmtId="0" fontId="6" fillId="7" borderId="8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pane ySplit="1" topLeftCell="A2" activePane="bottomLeft" state="frozen"/>
      <selection pane="bottomLeft" activeCell="K25" sqref="K25"/>
    </sheetView>
  </sheetViews>
  <sheetFormatPr baseColWidth="10" defaultColWidth="17.1640625" defaultRowHeight="12.75" customHeight="1" x14ac:dyDescent="0"/>
  <cols>
    <col min="1" max="1" width="29.6640625" customWidth="1"/>
    <col min="2" max="2" width="11.83203125" customWidth="1"/>
    <col min="3" max="3" width="2.33203125" customWidth="1"/>
    <col min="4" max="4" width="33.33203125" customWidth="1"/>
    <col min="5" max="5" width="12.83203125" customWidth="1"/>
    <col min="6" max="6" width="2.5" customWidth="1"/>
    <col min="7" max="7" width="14.1640625" customWidth="1"/>
    <col min="8" max="8" width="17.5" customWidth="1"/>
    <col min="9" max="9" width="12.5" customWidth="1"/>
    <col min="10" max="10" width="17.5" customWidth="1"/>
    <col min="11" max="11" width="9.5" customWidth="1"/>
  </cols>
  <sheetData>
    <row r="1" spans="1:11" ht="12.75" customHeight="1">
      <c r="A1" s="19"/>
      <c r="B1" s="19"/>
      <c r="C1" s="19"/>
      <c r="D1" s="19"/>
      <c r="E1" s="19"/>
      <c r="F1" s="19"/>
      <c r="G1" s="19"/>
      <c r="H1" s="19"/>
    </row>
    <row r="2" spans="1:11" ht="12.75" customHeight="1">
      <c r="A2" s="11" t="s">
        <v>0</v>
      </c>
      <c r="B2" s="11" t="s">
        <v>1</v>
      </c>
      <c r="C2" s="21"/>
      <c r="D2" s="11" t="s">
        <v>2</v>
      </c>
      <c r="E2" s="11" t="s">
        <v>1</v>
      </c>
      <c r="F2" s="21"/>
      <c r="G2" s="40" t="s">
        <v>3</v>
      </c>
      <c r="H2" s="40"/>
      <c r="I2" s="41"/>
      <c r="J2" s="35"/>
    </row>
    <row r="3" spans="1:11" ht="12.75" customHeight="1">
      <c r="A3" s="12" t="s">
        <v>4</v>
      </c>
      <c r="B3" s="30">
        <v>230.04</v>
      </c>
      <c r="C3" s="5"/>
      <c r="D3" s="12" t="s">
        <v>5</v>
      </c>
      <c r="E3" s="13">
        <v>1800</v>
      </c>
      <c r="F3" s="5"/>
      <c r="G3" s="12" t="s">
        <v>6</v>
      </c>
      <c r="H3" s="7">
        <v>1.84</v>
      </c>
      <c r="I3" s="41"/>
      <c r="J3" s="35"/>
    </row>
    <row r="4" spans="1:11" ht="12.75" customHeight="1">
      <c r="A4" s="12" t="s">
        <v>7</v>
      </c>
      <c r="B4" s="30">
        <v>171.42</v>
      </c>
      <c r="C4" s="5"/>
      <c r="D4" s="12" t="s">
        <v>8</v>
      </c>
      <c r="E4" s="13">
        <v>410</v>
      </c>
      <c r="F4" s="5"/>
      <c r="G4" s="12" t="s">
        <v>9</v>
      </c>
      <c r="H4" s="7">
        <v>0.28299999999999997</v>
      </c>
      <c r="I4" s="42" t="s">
        <v>10</v>
      </c>
      <c r="J4" s="36"/>
    </row>
    <row r="5" spans="1:11" ht="12.75" customHeight="1">
      <c r="A5" s="12" t="s">
        <v>11</v>
      </c>
      <c r="B5" s="31">
        <v>460</v>
      </c>
      <c r="C5" s="5"/>
      <c r="D5" s="12" t="s">
        <v>12</v>
      </c>
      <c r="E5" s="13">
        <v>20</v>
      </c>
      <c r="F5" s="23"/>
      <c r="G5" s="34"/>
      <c r="H5" s="34"/>
      <c r="I5" s="34"/>
      <c r="J5" s="34"/>
    </row>
    <row r="6" spans="1:11" ht="12.75" customHeight="1">
      <c r="A6" s="12" t="s">
        <v>13</v>
      </c>
      <c r="B6" s="18">
        <v>0</v>
      </c>
      <c r="C6" s="5"/>
      <c r="D6" s="12"/>
      <c r="E6" s="26"/>
      <c r="F6" s="23"/>
      <c r="G6" s="35"/>
      <c r="H6" s="35"/>
      <c r="I6" s="35"/>
      <c r="J6" s="35"/>
    </row>
    <row r="7" spans="1:11" ht="12.75" customHeight="1">
      <c r="A7" s="12"/>
      <c r="B7" s="12"/>
      <c r="C7" s="5"/>
      <c r="D7" s="12"/>
      <c r="E7" s="26"/>
      <c r="F7" s="23"/>
      <c r="G7" s="36"/>
      <c r="H7" s="36"/>
      <c r="I7" s="36"/>
      <c r="J7" s="36"/>
    </row>
    <row r="8" spans="1:11" ht="12.75" customHeight="1">
      <c r="A8" s="20"/>
      <c r="B8" s="20"/>
      <c r="C8" s="9"/>
      <c r="D8" s="12"/>
      <c r="E8" s="26"/>
      <c r="F8" s="5"/>
      <c r="G8" s="37" t="s">
        <v>14</v>
      </c>
      <c r="H8" s="37"/>
      <c r="I8" s="37"/>
      <c r="J8" s="38"/>
      <c r="K8" s="23"/>
    </row>
    <row r="9" spans="1:11" ht="12.75" customHeight="1">
      <c r="A9" s="11" t="s">
        <v>15</v>
      </c>
      <c r="B9" s="11" t="s">
        <v>1</v>
      </c>
      <c r="C9" s="5"/>
      <c r="D9" s="12"/>
      <c r="E9" s="26"/>
      <c r="F9" s="5"/>
      <c r="G9" s="27" t="s">
        <v>16</v>
      </c>
      <c r="H9" s="22">
        <v>40362.791666666701</v>
      </c>
      <c r="I9" s="27" t="s">
        <v>17</v>
      </c>
      <c r="J9" s="6">
        <v>40371.75</v>
      </c>
      <c r="K9" s="23"/>
    </row>
    <row r="10" spans="1:11" ht="12.75" customHeight="1">
      <c r="A10" s="12" t="s">
        <v>18</v>
      </c>
      <c r="B10" s="31">
        <f>(2*(105*8))</f>
        <v>1680</v>
      </c>
      <c r="C10" s="5"/>
      <c r="D10" s="12"/>
      <c r="E10" s="18"/>
      <c r="F10" s="5"/>
      <c r="G10" s="23" t="s">
        <v>19</v>
      </c>
      <c r="H10" s="28">
        <v>40362.857638888898</v>
      </c>
      <c r="I10" s="23" t="s">
        <v>20</v>
      </c>
      <c r="J10" s="28">
        <v>40371.777777777803</v>
      </c>
      <c r="K10" s="23"/>
    </row>
    <row r="11" spans="1:11" ht="12.75" customHeight="1">
      <c r="A11" s="12" t="s">
        <v>21</v>
      </c>
      <c r="B11" s="13">
        <v>39</v>
      </c>
      <c r="C11" s="5"/>
      <c r="D11" s="12"/>
      <c r="E11" s="12"/>
      <c r="F11" s="5"/>
      <c r="G11" s="23"/>
      <c r="H11" s="14"/>
      <c r="I11" s="23"/>
      <c r="J11" s="14"/>
      <c r="K11" s="23"/>
    </row>
    <row r="12" spans="1:11" ht="12.75" customHeight="1">
      <c r="A12" s="12" t="s">
        <v>22</v>
      </c>
      <c r="B12" s="13">
        <v>74</v>
      </c>
      <c r="C12" s="5"/>
      <c r="D12" s="12"/>
      <c r="E12" s="12"/>
      <c r="F12" s="5"/>
      <c r="G12" s="23" t="s">
        <v>23</v>
      </c>
      <c r="H12" s="28">
        <v>40362.819444444402</v>
      </c>
      <c r="I12" s="23" t="s">
        <v>20</v>
      </c>
      <c r="J12" s="28">
        <v>40371.947916666701</v>
      </c>
      <c r="K12" s="23"/>
    </row>
    <row r="13" spans="1:11" ht="12.75" customHeight="1">
      <c r="A13" s="12" t="s">
        <v>24</v>
      </c>
      <c r="B13" s="13">
        <v>18</v>
      </c>
      <c r="C13" s="5"/>
      <c r="D13" s="12"/>
      <c r="E13" s="12"/>
      <c r="F13" s="5"/>
      <c r="G13" s="23" t="s">
        <v>19</v>
      </c>
      <c r="H13" s="28">
        <v>40362.871527777803</v>
      </c>
      <c r="I13" s="23" t="s">
        <v>19</v>
      </c>
      <c r="J13" s="28">
        <v>40372.25</v>
      </c>
      <c r="K13" s="23"/>
    </row>
    <row r="14" spans="1:11" ht="12.75" customHeight="1">
      <c r="A14" s="20"/>
      <c r="B14" s="20"/>
      <c r="D14" s="20"/>
      <c r="E14" s="20"/>
      <c r="F14" s="9"/>
      <c r="G14" s="23"/>
      <c r="H14" s="14"/>
      <c r="I14" s="23"/>
      <c r="J14" s="14"/>
      <c r="K14" s="23"/>
    </row>
    <row r="15" spans="1:11" ht="12.75" customHeight="1">
      <c r="A15" s="11" t="s">
        <v>25</v>
      </c>
      <c r="B15" s="11" t="s">
        <v>1</v>
      </c>
      <c r="C15" s="5"/>
      <c r="D15" s="32" t="s">
        <v>26</v>
      </c>
      <c r="E15" s="32" t="s">
        <v>1</v>
      </c>
      <c r="F15" s="5"/>
      <c r="G15" s="23" t="s">
        <v>19</v>
      </c>
      <c r="H15" s="28">
        <v>40362.996527777803</v>
      </c>
      <c r="I15" s="23" t="s">
        <v>19</v>
      </c>
      <c r="J15" s="28">
        <v>40372.430555555598</v>
      </c>
      <c r="K15" s="23"/>
    </row>
    <row r="16" spans="1:11" ht="12.75" customHeight="1">
      <c r="A16" s="12" t="s">
        <v>27</v>
      </c>
      <c r="B16" s="13">
        <v>65</v>
      </c>
      <c r="C16" s="5"/>
      <c r="D16" s="12" t="str">
        <f>A2</f>
        <v>Passagens</v>
      </c>
      <c r="E16" s="24">
        <f>SUM((((B3+B4)+(B5*H3))+(B6*H3)))</f>
        <v>1247.8600000000001</v>
      </c>
      <c r="F16" s="5"/>
      <c r="G16" s="23" t="s">
        <v>20</v>
      </c>
      <c r="H16" s="28">
        <v>40363.184027777803</v>
      </c>
      <c r="I16" s="23" t="s">
        <v>16</v>
      </c>
      <c r="J16" s="28">
        <v>40372.5</v>
      </c>
      <c r="K16" s="23"/>
    </row>
    <row r="17" spans="1:11" ht="12.75" customHeight="1">
      <c r="A17" s="12" t="s">
        <v>28</v>
      </c>
      <c r="B17" s="13">
        <f>162.5*2</f>
        <v>325</v>
      </c>
      <c r="C17" s="5"/>
      <c r="D17" s="12" t="str">
        <f>A9</f>
        <v>Hospedagem e Alimentação</v>
      </c>
      <c r="E17" s="24">
        <f>SUM(((((B10*H3)+(B11*H4))+(B12*H4))+(B13*H4)))</f>
        <v>3128.2730000000001</v>
      </c>
      <c r="F17" s="5"/>
      <c r="G17" s="23"/>
      <c r="H17" s="14"/>
      <c r="I17" s="23"/>
      <c r="J17" s="14"/>
      <c r="K17" s="23"/>
    </row>
    <row r="18" spans="1:11" ht="12.75" customHeight="1">
      <c r="A18" s="12" t="s">
        <v>29</v>
      </c>
      <c r="B18" s="13">
        <v>260</v>
      </c>
      <c r="C18" s="5"/>
      <c r="D18" s="12" t="str">
        <f>A15</f>
        <v>Taxas</v>
      </c>
      <c r="E18" s="24">
        <f>SUM((((((B16*H4)+(B17*H4))+(B18*H4))+B19)+B20))</f>
        <v>573.68999999999994</v>
      </c>
      <c r="F18" s="5"/>
      <c r="G18" s="23" t="s">
        <v>20</v>
      </c>
      <c r="H18" s="28">
        <v>40363.333333333299</v>
      </c>
      <c r="I18" s="23"/>
      <c r="J18" s="14"/>
      <c r="K18" s="23"/>
    </row>
    <row r="19" spans="1:11" ht="12.75" customHeight="1">
      <c r="A19" s="12" t="s">
        <v>30</v>
      </c>
      <c r="B19" s="30">
        <f>156.5*2</f>
        <v>313</v>
      </c>
      <c r="C19" s="5"/>
      <c r="D19" s="12" t="str">
        <f>D2</f>
        <v>Passeios - Ilhas e Mergulhos</v>
      </c>
      <c r="E19" s="24">
        <f>SUM((((E3*H4)+(E4*H4))+(E5*H4)))</f>
        <v>631.08999999999992</v>
      </c>
      <c r="F19" s="5"/>
      <c r="G19" s="29" t="s">
        <v>17</v>
      </c>
      <c r="H19" s="15">
        <v>40363.361111111102</v>
      </c>
      <c r="I19" s="29"/>
      <c r="J19" s="8"/>
      <c r="K19" s="23"/>
    </row>
    <row r="20" spans="1:11" ht="12.75" customHeight="1">
      <c r="A20" s="12" t="s">
        <v>31</v>
      </c>
      <c r="B20" s="30">
        <v>76.739999999999995</v>
      </c>
      <c r="C20" s="25"/>
      <c r="D20" s="17" t="s">
        <v>32</v>
      </c>
      <c r="E20" s="7">
        <f>SUM(E16:E19)</f>
        <v>5580.9129999999996</v>
      </c>
      <c r="F20" s="25"/>
      <c r="G20" s="39" t="s">
        <v>33</v>
      </c>
      <c r="H20" s="39"/>
      <c r="I20" s="39" t="s">
        <v>34</v>
      </c>
      <c r="J20" s="39"/>
      <c r="K20" s="23"/>
    </row>
    <row r="21" spans="1:11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1" ht="12.75" customHeight="1">
      <c r="B22" s="2"/>
      <c r="D22" t="s">
        <v>35</v>
      </c>
      <c r="E22" s="1">
        <f>((((((((B11+B12)+B13)+B16)+B17)+B18)+E3)+E4)+E5)*H4</f>
        <v>852.11299999999994</v>
      </c>
      <c r="F22" s="4"/>
      <c r="G22" s="4"/>
      <c r="H22" s="16"/>
    </row>
    <row r="23" spans="1:11" ht="12.75" customHeight="1">
      <c r="B23" s="3"/>
      <c r="D23" t="s">
        <v>36</v>
      </c>
      <c r="E23" s="33">
        <f>((((B3+B4)+(B5*H3))+(B10*H3))+B19)+B20</f>
        <v>4728.8</v>
      </c>
    </row>
    <row r="25" spans="1:11" ht="12.75" customHeight="1">
      <c r="E25" s="10">
        <f>E22+E23</f>
        <v>5580.9130000000005</v>
      </c>
    </row>
    <row r="26" spans="1:11" ht="9" customHeight="1"/>
  </sheetData>
  <mergeCells count="11">
    <mergeCell ref="G2:H2"/>
    <mergeCell ref="I2:J2"/>
    <mergeCell ref="I3:J3"/>
    <mergeCell ref="I4:J4"/>
    <mergeCell ref="G5:J5"/>
    <mergeCell ref="A21:J21"/>
    <mergeCell ref="G6:J6"/>
    <mergeCell ref="G7:J7"/>
    <mergeCell ref="G8:J8"/>
    <mergeCell ref="G20:H20"/>
    <mergeCell ref="I20:J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Lemos</cp:lastModifiedBy>
  <dcterms:created xsi:type="dcterms:W3CDTF">2012-10-24T16:10:21Z</dcterms:created>
  <dcterms:modified xsi:type="dcterms:W3CDTF">2012-10-25T02:02:02Z</dcterms:modified>
</cp:coreProperties>
</file>